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'Лист3'!$A$1:$D$51</definedName>
  </definedNames>
  <calcPr fullCalcOnLoad="1"/>
</workbook>
</file>

<file path=xl/sharedStrings.xml><?xml version="1.0" encoding="utf-8"?>
<sst xmlns="http://schemas.openxmlformats.org/spreadsheetml/2006/main" count="52" uniqueCount="49">
  <si>
    <t>Исполнение по доходам</t>
  </si>
  <si>
    <t>Наименование доходов</t>
  </si>
  <si>
    <t>Годовой план</t>
  </si>
  <si>
    <t xml:space="preserve">Исполнение </t>
  </si>
  <si>
    <t>% исполнения</t>
  </si>
  <si>
    <t>Исполнение по расходам</t>
  </si>
  <si>
    <t>Штатная численность</t>
  </si>
  <si>
    <t>Служащие по исполнению государственных полномочий</t>
  </si>
  <si>
    <t xml:space="preserve">Всего         </t>
  </si>
  <si>
    <t xml:space="preserve">(ед.)   </t>
  </si>
  <si>
    <t>Наименование расходов</t>
  </si>
  <si>
    <t>Доходы всего, в том числе:</t>
  </si>
  <si>
    <t>Налоговые и неналоговые доходы</t>
  </si>
  <si>
    <t>Безвозмездные поступления от других бюджетов бюджетной системы РФ</t>
  </si>
  <si>
    <t>из них:</t>
  </si>
  <si>
    <t xml:space="preserve">Безвозмездные поступления 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</si>
  <si>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</si>
  <si>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 прошлых лет</t>
  </si>
  <si>
    <t xml:space="preserve">  Общегосударственные вопросы</t>
  </si>
  <si>
    <t xml:space="preserve">  Национальная оборона</t>
  </si>
  <si>
    <t xml:space="preserve">  Национальная экономика</t>
  </si>
  <si>
    <t xml:space="preserve">  Жилищно-коммунальное хозяйство</t>
  </si>
  <si>
    <t xml:space="preserve">  Образование</t>
  </si>
  <si>
    <t xml:space="preserve">  Социальная политика</t>
  </si>
  <si>
    <t xml:space="preserve">  Физическая культура и спорт</t>
  </si>
  <si>
    <t xml:space="preserve">  Средства массовой информации</t>
  </si>
  <si>
    <t xml:space="preserve">  Обслуживание муниципального долга</t>
  </si>
  <si>
    <t>Расходы всего, в том числе:</t>
  </si>
  <si>
    <t xml:space="preserve">  Культура</t>
  </si>
  <si>
    <t>(тыс.руб)</t>
  </si>
  <si>
    <t xml:space="preserve"> Информация</t>
  </si>
  <si>
    <t>Численность муниципальных служащих органов местного самоуправления, работников муниципальных учреждений и фактических затратах на их денежное содержание</t>
  </si>
  <si>
    <t>в сфере культуры</t>
  </si>
  <si>
    <t>в других сферах</t>
  </si>
  <si>
    <t>в сфере дошкольного образования</t>
  </si>
  <si>
    <t>в сфере общего образования</t>
  </si>
  <si>
    <t>в сфере дополнительного образования</t>
  </si>
  <si>
    <t xml:space="preserve">Среднесписочная численность (тыс. руб.) &lt;*&gt;    </t>
  </si>
  <si>
    <t xml:space="preserve">Денежное содержание (тыс. руб.)     </t>
  </si>
  <si>
    <t xml:space="preserve">  Охрана окружающей среды</t>
  </si>
  <si>
    <t xml:space="preserve">  Национальная безопасность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</si>
  <si>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</si>
  <si>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Глава муниципального образования</t>
  </si>
  <si>
    <t>Председатель представительного органа, осуществляющий свои полномочия на постоянной основе</t>
  </si>
  <si>
    <t>Заместитель председателя представительного органа, осуществляющий свои полномочия на постоянной основе</t>
  </si>
  <si>
    <t>Должности, не являющиеся должностями муниципальной службы</t>
  </si>
  <si>
    <t>Должности муниципальной службы</t>
  </si>
  <si>
    <t>Работники бюджетных и казенных учреждений          в т.ч.:</t>
  </si>
  <si>
    <r>
      <t xml:space="preserve">о ходе исполнения местного бюджета и численности муниципальных служащих органов местного самоуправления и работников муниципальных учреждений городского округа "Александровск-Сахалинский район" и фактических затратах на их денежное содержание           </t>
    </r>
    <r>
      <rPr>
        <b/>
        <sz val="12"/>
        <rFont val="Times New Roman"/>
        <family val="1"/>
      </rPr>
      <t xml:space="preserve">за 2016 год </t>
    </r>
    <r>
      <rPr>
        <sz val="12"/>
        <rFont val="Times New Roman"/>
        <family val="1"/>
      </rPr>
      <t>(в соответствии с п.6 статьи 52 Федерального закона № 131-ФЗ ).</t>
    </r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</si>
</sst>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"/>
    <numFmt numFmtId="194" formatCode="#,##0.00_р_.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right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3" fontId="1" fillId="0" borderId="10" xfId="0" applyNumberFormat="1" applyFont="1" applyFill="1" applyBorder="1" applyAlignment="1">
      <alignment horizontal="center"/>
    </xf>
    <xf numFmtId="192" fontId="1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3" fontId="0" fillId="0" borderId="10" xfId="0" applyNumberFormat="1" applyFont="1" applyFill="1" applyBorder="1" applyAlignment="1">
      <alignment horizontal="center" wrapText="1"/>
    </xf>
    <xf numFmtId="192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vertical="top" wrapText="1"/>
    </xf>
    <xf numFmtId="192" fontId="0" fillId="0" borderId="11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193" fontId="0" fillId="0" borderId="14" xfId="0" applyNumberFormat="1" applyFont="1" applyBorder="1" applyAlignment="1">
      <alignment horizontal="center" vertical="top" wrapText="1"/>
    </xf>
    <xf numFmtId="3" fontId="0" fillId="0" borderId="15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 horizontal="left" vertical="top" wrapText="1"/>
    </xf>
    <xf numFmtId="4" fontId="0" fillId="0" borderId="14" xfId="0" applyNumberFormat="1" applyFont="1" applyBorder="1" applyAlignment="1">
      <alignment horizontal="center" vertical="top" wrapText="1"/>
    </xf>
    <xf numFmtId="3" fontId="0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vertical="top" wrapText="1"/>
    </xf>
    <xf numFmtId="0" fontId="40" fillId="0" borderId="10" xfId="0" applyFont="1" applyBorder="1" applyAlignment="1">
      <alignment vertical="center" wrapText="1"/>
    </xf>
    <xf numFmtId="0" fontId="0" fillId="0" borderId="16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center" vertical="top" wrapText="1"/>
    </xf>
    <xf numFmtId="193" fontId="0" fillId="0" borderId="10" xfId="0" applyNumberFormat="1" applyFont="1" applyBorder="1" applyAlignment="1">
      <alignment horizontal="center" vertical="top" wrapText="1"/>
    </xf>
    <xf numFmtId="3" fontId="0" fillId="0" borderId="10" xfId="0" applyNumberFormat="1" applyFont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194" fontId="1" fillId="0" borderId="17" xfId="0" applyNumberFormat="1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3" fontId="1" fillId="0" borderId="19" xfId="0" applyNumberFormat="1" applyFont="1" applyBorder="1" applyAlignment="1">
      <alignment horizontal="center" vertical="top" wrapText="1"/>
    </xf>
    <xf numFmtId="3" fontId="1" fillId="0" borderId="20" xfId="0" applyNumberFormat="1" applyFont="1" applyBorder="1" applyAlignment="1">
      <alignment horizontal="center" vertical="top" wrapText="1"/>
    </xf>
    <xf numFmtId="3" fontId="1" fillId="0" borderId="21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22" xfId="0" applyFont="1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0" fillId="0" borderId="2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1" fillId="0" borderId="16" xfId="0" applyFont="1" applyBorder="1" applyAlignment="1">
      <alignment vertical="top" wrapText="1"/>
    </xf>
    <xf numFmtId="0" fontId="1" fillId="0" borderId="24" xfId="0" applyFont="1" applyBorder="1" applyAlignment="1">
      <alignment vertical="top" wrapText="1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25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3" fontId="1" fillId="0" borderId="22" xfId="0" applyNumberFormat="1" applyFont="1" applyBorder="1" applyAlignment="1">
      <alignment horizontal="center" vertical="top" wrapText="1"/>
    </xf>
    <xf numFmtId="3" fontId="1" fillId="0" borderId="24" xfId="0" applyNumberFormat="1" applyFont="1" applyBorder="1" applyAlignment="1">
      <alignment horizontal="center" vertical="top" wrapText="1"/>
    </xf>
    <xf numFmtId="0" fontId="1" fillId="0" borderId="22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51.00390625" style="2" customWidth="1"/>
    <col min="2" max="2" width="15.8515625" style="2" customWidth="1"/>
    <col min="3" max="3" width="13.57421875" style="2" customWidth="1"/>
    <col min="4" max="4" width="14.140625" style="2" customWidth="1"/>
    <col min="5" max="5" width="9.421875" style="2" customWidth="1"/>
    <col min="6" max="16384" width="9.140625" style="2" customWidth="1"/>
  </cols>
  <sheetData>
    <row r="1" spans="1:11" ht="12.75" customHeight="1">
      <c r="A1" s="41" t="s">
        <v>30</v>
      </c>
      <c r="B1" s="41"/>
      <c r="C1" s="41"/>
      <c r="D1" s="42"/>
      <c r="E1" s="1"/>
      <c r="F1" s="1"/>
      <c r="G1" s="1"/>
      <c r="H1" s="1"/>
      <c r="I1" s="1"/>
      <c r="J1" s="1"/>
      <c r="K1" s="1"/>
    </row>
    <row r="2" spans="1:12" ht="68.25" customHeight="1">
      <c r="A2" s="60" t="s">
        <v>48</v>
      </c>
      <c r="B2" s="61"/>
      <c r="C2" s="61"/>
      <c r="D2" s="61"/>
      <c r="E2" s="3"/>
      <c r="F2" s="3"/>
      <c r="G2" s="3"/>
      <c r="H2" s="3"/>
      <c r="I2" s="3"/>
      <c r="J2" s="3"/>
      <c r="K2" s="3"/>
      <c r="L2" s="3"/>
    </row>
    <row r="3" spans="1:4" ht="9.75" customHeight="1">
      <c r="A3" s="4"/>
      <c r="B3" s="4"/>
      <c r="C3" s="4"/>
      <c r="D3" s="4"/>
    </row>
    <row r="4" spans="1:4" ht="15" customHeight="1">
      <c r="A4" s="51" t="s">
        <v>0</v>
      </c>
      <c r="B4" s="51"/>
      <c r="C4" s="51"/>
      <c r="D4" s="52"/>
    </row>
    <row r="5" ht="12.75">
      <c r="D5" s="5" t="s">
        <v>29</v>
      </c>
    </row>
    <row r="6" spans="1:4" ht="17.25" customHeight="1">
      <c r="A6" s="6" t="s">
        <v>1</v>
      </c>
      <c r="B6" s="7" t="s">
        <v>2</v>
      </c>
      <c r="C6" s="7" t="s">
        <v>3</v>
      </c>
      <c r="D6" s="7" t="s">
        <v>4</v>
      </c>
    </row>
    <row r="7" spans="1:4" ht="12.75">
      <c r="A7" s="7" t="s">
        <v>11</v>
      </c>
      <c r="B7" s="8">
        <f>B8+B9</f>
        <v>1952928</v>
      </c>
      <c r="C7" s="8">
        <f>C8+C9</f>
        <v>1760924</v>
      </c>
      <c r="D7" s="9">
        <f>C7/B7*100</f>
        <v>90.16840354585524</v>
      </c>
    </row>
    <row r="8" spans="1:4" ht="12.75">
      <c r="A8" s="10" t="s">
        <v>12</v>
      </c>
      <c r="B8" s="11">
        <v>233940</v>
      </c>
      <c r="C8" s="11">
        <v>235028</v>
      </c>
      <c r="D8" s="12">
        <f aca="true" t="shared" si="0" ref="D8:D14">C8/B8*100</f>
        <v>100.46507651534581</v>
      </c>
    </row>
    <row r="9" spans="1:4" ht="12.75">
      <c r="A9" s="13" t="s">
        <v>15</v>
      </c>
      <c r="B9" s="11">
        <v>1718988</v>
      </c>
      <c r="C9" s="11">
        <v>1525896</v>
      </c>
      <c r="D9" s="12">
        <f t="shared" si="0"/>
        <v>88.76711181229886</v>
      </c>
    </row>
    <row r="10" spans="1:4" ht="12.75">
      <c r="A10" s="13" t="s">
        <v>14</v>
      </c>
      <c r="B10" s="11"/>
      <c r="C10" s="11"/>
      <c r="D10" s="12"/>
    </row>
    <row r="11" spans="1:4" ht="26.25">
      <c r="A11" s="14" t="s">
        <v>13</v>
      </c>
      <c r="B11" s="11">
        <v>1730458</v>
      </c>
      <c r="C11" s="11">
        <v>1537366</v>
      </c>
      <c r="D11" s="12">
        <f t="shared" si="0"/>
        <v>88.84156679907863</v>
      </c>
    </row>
    <row r="12" spans="1:4" ht="12.75">
      <c r="A12" s="13" t="s">
        <v>16</v>
      </c>
      <c r="B12" s="11">
        <v>80</v>
      </c>
      <c r="C12" s="11">
        <v>80</v>
      </c>
      <c r="D12" s="12">
        <f t="shared" si="0"/>
        <v>100</v>
      </c>
    </row>
    <row r="13" spans="1:4" ht="66">
      <c r="A13" s="14" t="s">
        <v>41</v>
      </c>
      <c r="B13" s="11">
        <v>36</v>
      </c>
      <c r="C13" s="11">
        <v>36</v>
      </c>
      <c r="D13" s="12">
        <f t="shared" si="0"/>
        <v>100</v>
      </c>
    </row>
    <row r="14" spans="1:4" ht="48" customHeight="1">
      <c r="A14" s="14" t="s">
        <v>17</v>
      </c>
      <c r="B14" s="11">
        <v>-11586</v>
      </c>
      <c r="C14" s="11">
        <v>-11586</v>
      </c>
      <c r="D14" s="12">
        <f t="shared" si="0"/>
        <v>100</v>
      </c>
    </row>
    <row r="15" spans="1:4" ht="12.75">
      <c r="A15" s="10"/>
      <c r="B15" s="10"/>
      <c r="C15" s="10"/>
      <c r="D15" s="10"/>
    </row>
    <row r="16" spans="1:4" ht="12.75">
      <c r="A16" s="50" t="s">
        <v>5</v>
      </c>
      <c r="B16" s="50"/>
      <c r="C16" s="50"/>
      <c r="D16" s="50"/>
    </row>
    <row r="17" spans="1:4" ht="12.75">
      <c r="A17" s="10"/>
      <c r="B17" s="10"/>
      <c r="C17" s="10"/>
      <c r="D17" s="10"/>
    </row>
    <row r="18" spans="1:4" ht="16.5" customHeight="1">
      <c r="A18" s="6" t="s">
        <v>10</v>
      </c>
      <c r="B18" s="7" t="s">
        <v>2</v>
      </c>
      <c r="C18" s="7" t="s">
        <v>3</v>
      </c>
      <c r="D18" s="7" t="s">
        <v>4</v>
      </c>
    </row>
    <row r="19" spans="1:4" ht="19.5" customHeight="1">
      <c r="A19" s="6" t="s">
        <v>27</v>
      </c>
      <c r="B19" s="8">
        <f>SUM(B20:B31)</f>
        <v>1919219</v>
      </c>
      <c r="C19" s="8">
        <f>SUM(C20:C31)</f>
        <v>1592690</v>
      </c>
      <c r="D19" s="9">
        <f aca="true" t="shared" si="1" ref="D19:D27">C19/B19*100</f>
        <v>82.9863605977223</v>
      </c>
    </row>
    <row r="20" spans="1:4" ht="18.75" customHeight="1">
      <c r="A20" s="15" t="s">
        <v>18</v>
      </c>
      <c r="B20" s="26">
        <v>114715</v>
      </c>
      <c r="C20" s="26">
        <v>112737</v>
      </c>
      <c r="D20" s="16">
        <f t="shared" si="1"/>
        <v>98.27572680120298</v>
      </c>
    </row>
    <row r="21" spans="1:4" ht="18" customHeight="1">
      <c r="A21" s="15" t="s">
        <v>19</v>
      </c>
      <c r="B21" s="26">
        <v>1127</v>
      </c>
      <c r="C21" s="26">
        <v>1127</v>
      </c>
      <c r="D21" s="16">
        <f t="shared" si="1"/>
        <v>100</v>
      </c>
    </row>
    <row r="22" spans="1:4" ht="18" customHeight="1">
      <c r="A22" s="15" t="s">
        <v>40</v>
      </c>
      <c r="B22" s="26">
        <v>2838</v>
      </c>
      <c r="C22" s="26">
        <v>1422</v>
      </c>
      <c r="D22" s="16">
        <f t="shared" si="1"/>
        <v>50.10570824524313</v>
      </c>
    </row>
    <row r="23" spans="1:4" ht="16.5" customHeight="1">
      <c r="A23" s="15" t="s">
        <v>20</v>
      </c>
      <c r="B23" s="26">
        <v>248245</v>
      </c>
      <c r="C23" s="26">
        <v>162034</v>
      </c>
      <c r="D23" s="16">
        <f t="shared" si="1"/>
        <v>65.27180809281154</v>
      </c>
    </row>
    <row r="24" spans="1:4" ht="15" customHeight="1">
      <c r="A24" s="15" t="s">
        <v>21</v>
      </c>
      <c r="B24" s="26">
        <v>819751</v>
      </c>
      <c r="C24" s="26">
        <v>661149</v>
      </c>
      <c r="D24" s="16">
        <f t="shared" si="1"/>
        <v>80.65241762437618</v>
      </c>
    </row>
    <row r="25" spans="1:4" ht="15" customHeight="1">
      <c r="A25" s="15" t="s">
        <v>39</v>
      </c>
      <c r="B25" s="26">
        <v>1295</v>
      </c>
      <c r="C25" s="26">
        <v>1295</v>
      </c>
      <c r="D25" s="16">
        <f t="shared" si="1"/>
        <v>100</v>
      </c>
    </row>
    <row r="26" spans="1:4" ht="16.5" customHeight="1">
      <c r="A26" s="15" t="s">
        <v>22</v>
      </c>
      <c r="B26" s="26">
        <v>444497</v>
      </c>
      <c r="C26" s="26">
        <v>423379</v>
      </c>
      <c r="D26" s="16">
        <f t="shared" si="1"/>
        <v>95.24901180435414</v>
      </c>
    </row>
    <row r="27" spans="1:4" ht="16.5" customHeight="1">
      <c r="A27" s="15" t="s">
        <v>28</v>
      </c>
      <c r="B27" s="26">
        <v>112755</v>
      </c>
      <c r="C27" s="26">
        <v>73668</v>
      </c>
      <c r="D27" s="16">
        <f t="shared" si="1"/>
        <v>65.33457496341626</v>
      </c>
    </row>
    <row r="28" spans="1:4" ht="15.75" customHeight="1">
      <c r="A28" s="15" t="s">
        <v>23</v>
      </c>
      <c r="B28" s="26">
        <v>156277</v>
      </c>
      <c r="C28" s="26">
        <v>150799</v>
      </c>
      <c r="D28" s="16">
        <f>C28/B28*100</f>
        <v>96.49468571830788</v>
      </c>
    </row>
    <row r="29" spans="1:4" ht="17.25" customHeight="1">
      <c r="A29" s="15" t="s">
        <v>24</v>
      </c>
      <c r="B29" s="26">
        <v>16019</v>
      </c>
      <c r="C29" s="26">
        <v>3380</v>
      </c>
      <c r="D29" s="16">
        <f>C29/B29*100</f>
        <v>21.099943816717648</v>
      </c>
    </row>
    <row r="30" spans="1:4" ht="15.75" customHeight="1">
      <c r="A30" s="15" t="s">
        <v>25</v>
      </c>
      <c r="B30" s="26">
        <v>1700</v>
      </c>
      <c r="C30" s="26">
        <v>1700</v>
      </c>
      <c r="D30" s="16">
        <f>C30/B30*100</f>
        <v>100</v>
      </c>
    </row>
    <row r="31" spans="1:4" ht="15" customHeight="1">
      <c r="A31" s="15" t="s">
        <v>26</v>
      </c>
      <c r="B31" s="26">
        <v>0</v>
      </c>
      <c r="C31" s="26">
        <v>0</v>
      </c>
      <c r="D31" s="16">
        <v>0</v>
      </c>
    </row>
    <row r="32" spans="1:4" ht="8.25" customHeight="1">
      <c r="A32" s="10"/>
      <c r="B32" s="10"/>
      <c r="C32" s="10"/>
      <c r="D32" s="10"/>
    </row>
    <row r="33" spans="1:4" ht="26.25" customHeight="1">
      <c r="A33" s="43" t="s">
        <v>31</v>
      </c>
      <c r="B33" s="43"/>
      <c r="C33" s="43"/>
      <c r="D33" s="43"/>
    </row>
    <row r="34" spans="1:3" ht="11.25" customHeight="1" thickBot="1">
      <c r="A34" s="17"/>
      <c r="B34" s="17"/>
      <c r="C34" s="17"/>
    </row>
    <row r="35" spans="1:4" ht="24" customHeight="1">
      <c r="A35" s="44"/>
      <c r="B35" s="18" t="s">
        <v>6</v>
      </c>
      <c r="C35" s="46" t="s">
        <v>37</v>
      </c>
      <c r="D35" s="53" t="s">
        <v>38</v>
      </c>
    </row>
    <row r="36" spans="1:4" ht="18" customHeight="1">
      <c r="A36" s="45"/>
      <c r="B36" s="29" t="s">
        <v>9</v>
      </c>
      <c r="C36" s="47"/>
      <c r="D36" s="54"/>
    </row>
    <row r="37" spans="1:4" ht="17.25" customHeight="1">
      <c r="A37" s="30" t="s">
        <v>42</v>
      </c>
      <c r="B37" s="31">
        <v>1</v>
      </c>
      <c r="C37" s="32">
        <v>1</v>
      </c>
      <c r="D37" s="33">
        <v>3095</v>
      </c>
    </row>
    <row r="38" spans="1:4" ht="41.25" customHeight="1">
      <c r="A38" s="30" t="s">
        <v>43</v>
      </c>
      <c r="B38" s="31">
        <v>1</v>
      </c>
      <c r="C38" s="32">
        <v>1</v>
      </c>
      <c r="D38" s="33">
        <v>2608</v>
      </c>
    </row>
    <row r="39" spans="1:4" ht="39.75" customHeight="1">
      <c r="A39" s="30" t="s">
        <v>44</v>
      </c>
      <c r="B39" s="31">
        <v>0.5</v>
      </c>
      <c r="C39" s="32">
        <v>0.5</v>
      </c>
      <c r="D39" s="33">
        <v>787.5</v>
      </c>
    </row>
    <row r="40" spans="1:4" ht="17.25" customHeight="1">
      <c r="A40" s="28" t="s">
        <v>46</v>
      </c>
      <c r="B40" s="31">
        <v>67</v>
      </c>
      <c r="C40" s="32">
        <v>67</v>
      </c>
      <c r="D40" s="33">
        <v>51020</v>
      </c>
    </row>
    <row r="41" spans="1:4" ht="33" customHeight="1">
      <c r="A41" s="28" t="s">
        <v>45</v>
      </c>
      <c r="B41" s="31">
        <v>23.25</v>
      </c>
      <c r="C41" s="31">
        <v>23.25</v>
      </c>
      <c r="D41" s="33">
        <v>8717</v>
      </c>
    </row>
    <row r="42" spans="1:4" ht="22.5" customHeight="1">
      <c r="A42" s="30" t="s">
        <v>7</v>
      </c>
      <c r="B42" s="34">
        <v>7.5</v>
      </c>
      <c r="C42" s="34">
        <v>7.5</v>
      </c>
      <c r="D42" s="26">
        <v>3858</v>
      </c>
    </row>
    <row r="43" spans="1:6" ht="18.75" customHeight="1">
      <c r="A43" s="48" t="s">
        <v>47</v>
      </c>
      <c r="B43" s="35">
        <f>B45+B46+B47+B48+B49</f>
        <v>816</v>
      </c>
      <c r="C43" s="36">
        <f>C45+C46+C47+C48+C49</f>
        <v>674.6</v>
      </c>
      <c r="D43" s="40">
        <f>D45+D46+D47+D48+D49</f>
        <v>298027</v>
      </c>
      <c r="E43" s="22"/>
      <c r="F43" s="23"/>
    </row>
    <row r="44" spans="1:4" ht="9" customHeight="1" thickBot="1">
      <c r="A44" s="49"/>
      <c r="B44" s="37"/>
      <c r="C44" s="38"/>
      <c r="D44" s="39"/>
    </row>
    <row r="45" spans="1:4" ht="15" customHeight="1">
      <c r="A45" s="24" t="s">
        <v>34</v>
      </c>
      <c r="B45" s="19">
        <v>182.45</v>
      </c>
      <c r="C45" s="20">
        <v>170.3</v>
      </c>
      <c r="D45" s="21">
        <v>63739</v>
      </c>
    </row>
    <row r="46" spans="1:4" ht="13.5" customHeight="1">
      <c r="A46" s="24" t="s">
        <v>35</v>
      </c>
      <c r="B46" s="19">
        <v>367.99</v>
      </c>
      <c r="C46" s="20">
        <f>69+166+32</f>
        <v>267</v>
      </c>
      <c r="D46" s="21">
        <f>31717+78851+16091</f>
        <v>126659</v>
      </c>
    </row>
    <row r="47" spans="1:4" ht="15" customHeight="1">
      <c r="A47" s="24" t="s">
        <v>36</v>
      </c>
      <c r="B47" s="19">
        <v>88.31</v>
      </c>
      <c r="C47" s="20">
        <f>18.6+23.1+22</f>
        <v>63.7</v>
      </c>
      <c r="D47" s="21">
        <v>28671</v>
      </c>
    </row>
    <row r="48" spans="1:4" ht="18" customHeight="1">
      <c r="A48" s="24" t="s">
        <v>32</v>
      </c>
      <c r="B48" s="19">
        <v>100</v>
      </c>
      <c r="C48" s="20">
        <f>52.5+45.1</f>
        <v>97.6</v>
      </c>
      <c r="D48" s="21">
        <f>19892+24655</f>
        <v>44547</v>
      </c>
    </row>
    <row r="49" spans="1:4" ht="16.5" customHeight="1" thickBot="1">
      <c r="A49" s="24" t="s">
        <v>33</v>
      </c>
      <c r="B49" s="19">
        <v>77.25</v>
      </c>
      <c r="C49" s="25">
        <v>76</v>
      </c>
      <c r="D49" s="21">
        <v>34411</v>
      </c>
    </row>
    <row r="50" spans="1:4" ht="12.75">
      <c r="A50" s="57" t="s">
        <v>8</v>
      </c>
      <c r="B50" s="58">
        <f>B37+B38+B39+B40+B41+B42+B43</f>
        <v>916.25</v>
      </c>
      <c r="C50" s="58">
        <f>C37+C38+C39+C40+C41+C42+C43</f>
        <v>774.85</v>
      </c>
      <c r="D50" s="55">
        <f>D37+D38+D39+D40+D41+D42+D43</f>
        <v>368112.5</v>
      </c>
    </row>
    <row r="51" spans="1:4" ht="4.5" customHeight="1" thickBot="1">
      <c r="A51" s="49"/>
      <c r="B51" s="59"/>
      <c r="C51" s="59"/>
      <c r="D51" s="56"/>
    </row>
    <row r="52" ht="8.25" customHeight="1"/>
    <row r="53" spans="1:4" ht="12" customHeight="1">
      <c r="A53" s="1"/>
      <c r="B53" s="1"/>
      <c r="C53" s="1"/>
      <c r="D53" s="1"/>
    </row>
    <row r="54" spans="1:3" ht="12.75" customHeight="1">
      <c r="A54" s="27"/>
      <c r="B54" s="27"/>
      <c r="C54" s="27"/>
    </row>
  </sheetData>
  <sheetProtection/>
  <mergeCells count="13">
    <mergeCell ref="D50:D51"/>
    <mergeCell ref="A50:A51"/>
    <mergeCell ref="B50:B51"/>
    <mergeCell ref="C50:C51"/>
    <mergeCell ref="A2:D2"/>
    <mergeCell ref="A1:D1"/>
    <mergeCell ref="A33:D33"/>
    <mergeCell ref="A35:A36"/>
    <mergeCell ref="C35:C36"/>
    <mergeCell ref="A43:A44"/>
    <mergeCell ref="A16:D16"/>
    <mergeCell ref="A4:D4"/>
    <mergeCell ref="D35:D36"/>
  </mergeCells>
  <printOptions horizontalCentered="1"/>
  <pageMargins left="0.5905511811023623" right="0.1968503937007874" top="0.1968503937007874" bottom="0.1968503937007874" header="0.5118110236220472" footer="0.5118110236220472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Оксана В. Шолохова</cp:lastModifiedBy>
  <cp:lastPrinted>2017-03-15T00:20:17Z</cp:lastPrinted>
  <dcterms:created xsi:type="dcterms:W3CDTF">1996-10-08T23:32:33Z</dcterms:created>
  <dcterms:modified xsi:type="dcterms:W3CDTF">2017-03-15T00:21:09Z</dcterms:modified>
  <cp:category/>
  <cp:version/>
  <cp:contentType/>
  <cp:contentStatus/>
</cp:coreProperties>
</file>